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2300" windowHeight="85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nisham</author>
  </authors>
  <commentList>
    <comment ref="D23" authorId="0">
      <text>
        <r>
          <rPr>
            <b/>
            <sz val="8"/>
            <rFont val="Tahoma"/>
            <family val="2"/>
          </rPr>
          <t>nisham:</t>
        </r>
        <r>
          <rPr>
            <sz val="8"/>
            <rFont val="Tahoma"/>
            <family val="2"/>
          </rPr>
          <t xml:space="preserve">
Please Insert USD to INR ratio
</t>
        </r>
      </text>
    </comment>
    <comment ref="D41" authorId="0">
      <text>
        <r>
          <rPr>
            <b/>
            <sz val="8"/>
            <rFont val="Tahoma"/>
            <family val="2"/>
          </rPr>
          <t>nisham:</t>
        </r>
        <r>
          <rPr>
            <sz val="8"/>
            <rFont val="Tahoma"/>
            <family val="2"/>
          </rPr>
          <t xml:space="preserve">
Please Insert USD to INR ratio
</t>
        </r>
      </text>
    </comment>
    <comment ref="D53" authorId="0">
      <text>
        <r>
          <rPr>
            <b/>
            <sz val="8"/>
            <rFont val="Tahoma"/>
            <family val="2"/>
          </rPr>
          <t>nisham:</t>
        </r>
        <r>
          <rPr>
            <sz val="8"/>
            <rFont val="Tahoma"/>
            <family val="2"/>
          </rPr>
          <t xml:space="preserve">
Please Insert USD to INR ratio
</t>
        </r>
      </text>
    </comment>
    <comment ref="C4" authorId="0">
      <text>
        <r>
          <rPr>
            <b/>
            <sz val="8"/>
            <rFont val="Tahoma"/>
            <family val="2"/>
          </rPr>
          <t>nisham:</t>
        </r>
        <r>
          <rPr>
            <sz val="8"/>
            <rFont val="Tahoma"/>
            <family val="2"/>
          </rPr>
          <t xml:space="preserve">
No of Penalty Points Earned
</t>
        </r>
      </text>
    </comment>
    <comment ref="D2" authorId="0">
      <text>
        <r>
          <rPr>
            <b/>
            <sz val="8"/>
            <rFont val="Tahoma"/>
            <family val="2"/>
          </rPr>
          <t>nisham:</t>
        </r>
        <r>
          <rPr>
            <sz val="8"/>
            <rFont val="Tahoma"/>
            <family val="2"/>
          </rPr>
          <t xml:space="preserve">
Please Insert USD to INR ratio
</t>
        </r>
      </text>
    </comment>
  </commentList>
</comments>
</file>

<file path=xl/sharedStrings.xml><?xml version="1.0" encoding="utf-8"?>
<sst xmlns="http://schemas.openxmlformats.org/spreadsheetml/2006/main" count="129" uniqueCount="95">
  <si>
    <t>Sale Amount</t>
  </si>
  <si>
    <t>Name of client</t>
  </si>
  <si>
    <t>Date of Renewal</t>
  </si>
  <si>
    <t xml:space="preserve"> Email address </t>
  </si>
  <si>
    <t>Expiry date</t>
  </si>
  <si>
    <t>Percent received</t>
  </si>
  <si>
    <t>Incentive</t>
  </si>
  <si>
    <t>S No.</t>
  </si>
  <si>
    <t>Total Sale (Expired)</t>
  </si>
  <si>
    <t>Renewal after 30 days (Expired)</t>
  </si>
  <si>
    <t>Renewal before 30 days (Recent) Individual Accounts</t>
  </si>
  <si>
    <t>Renewal before 30 days (Recent) Corporate Accounts</t>
  </si>
  <si>
    <t>Total Incentives Earned</t>
  </si>
  <si>
    <t>Penalty Points</t>
  </si>
  <si>
    <t>Total Incentives to be received from Opalesque</t>
  </si>
  <si>
    <t>Total Incentive Amount to be paid after 10% deduction as wiring charges</t>
  </si>
  <si>
    <t>Exchange Rate</t>
  </si>
  <si>
    <t>Total Incentive in (3%)</t>
  </si>
  <si>
    <t>Total Incentive in (1%)</t>
  </si>
  <si>
    <t>Total Incentive in (3%) INR</t>
  </si>
  <si>
    <t>Total Incentive in (1%) INR</t>
  </si>
  <si>
    <t>19.01.2011</t>
  </si>
  <si>
    <t>31.01.2011</t>
  </si>
  <si>
    <t>sara@tarchoncapital.com</t>
  </si>
  <si>
    <t>Tarchon Tarchon</t>
  </si>
  <si>
    <t>08.02.2011</t>
  </si>
  <si>
    <t>aschechter@fbelimited.com</t>
  </si>
  <si>
    <t>Alan Schechter</t>
  </si>
  <si>
    <t>r.davies@parly.ch</t>
  </si>
  <si>
    <t>18.02.2011</t>
  </si>
  <si>
    <t>01.02.2011</t>
  </si>
  <si>
    <t>Roxanne Davies</t>
  </si>
  <si>
    <t>sradke@newhollandcapital.com</t>
  </si>
  <si>
    <t>Scott Radke</t>
  </si>
  <si>
    <t>gamabile@stblaw.com</t>
  </si>
  <si>
    <t>Grace Amabile</t>
  </si>
  <si>
    <t>02.02.2011</t>
  </si>
  <si>
    <t>businessdevelopmentusa@eimusa.com</t>
  </si>
  <si>
    <t>Karen Hayden</t>
  </si>
  <si>
    <t>21.11.2010</t>
  </si>
  <si>
    <t>03.02.2011</t>
  </si>
  <si>
    <t>info@epsilonfunds.com</t>
  </si>
  <si>
    <t>Steve Stevanovich</t>
  </si>
  <si>
    <t>24.02.2011</t>
  </si>
  <si>
    <t>04.02.2011</t>
  </si>
  <si>
    <t>stephen@strathmorecapital.com</t>
  </si>
  <si>
    <t>Stephen Harper</t>
  </si>
  <si>
    <t>06.11.2010</t>
  </si>
  <si>
    <t>js@aquila-capital.de</t>
  </si>
  <si>
    <t>Jasmin Seyfried</t>
  </si>
  <si>
    <t>13.10.2010</t>
  </si>
  <si>
    <t>07.02.2011</t>
  </si>
  <si>
    <t>jonathan.schindel@hartzmountain.com</t>
  </si>
  <si>
    <t>Jonathan Schindel</t>
  </si>
  <si>
    <t>14.02.2011</t>
  </si>
  <si>
    <t>dh@tripleapartners.net</t>
  </si>
  <si>
    <t>Damien Hatfield</t>
  </si>
  <si>
    <t>09.02.2011</t>
  </si>
  <si>
    <t>tbrown@ohpny.com</t>
  </si>
  <si>
    <t>12.11.2010</t>
  </si>
  <si>
    <t>Tom Brown</t>
  </si>
  <si>
    <t>tom.janisch@acgnet.com</t>
  </si>
  <si>
    <t>06.09.2010</t>
  </si>
  <si>
    <t>Tom Janisch</t>
  </si>
  <si>
    <t>11.02.2011</t>
  </si>
  <si>
    <t>robbiehume@westhall.com</t>
  </si>
  <si>
    <t>Robbie Hume</t>
  </si>
  <si>
    <t>01.06.2008</t>
  </si>
  <si>
    <t>dfinstad@omers.com</t>
  </si>
  <si>
    <t>Dave Finstad</t>
  </si>
  <si>
    <t>20.12.2010</t>
  </si>
  <si>
    <t>15.02.2011</t>
  </si>
  <si>
    <t>geneva@tiberiusgroup.com</t>
  </si>
  <si>
    <t>04.03.2011</t>
  </si>
  <si>
    <t>16.02.2011</t>
  </si>
  <si>
    <t>Nicolas Maduz</t>
  </si>
  <si>
    <t>joost_lobler@hotmail.com</t>
  </si>
  <si>
    <t>01.03.2011</t>
  </si>
  <si>
    <t>Joost Lobler</t>
  </si>
  <si>
    <t>Clmlondonuk@gmail.com</t>
  </si>
  <si>
    <t>Christina Mattin</t>
  </si>
  <si>
    <t>21.02.2011</t>
  </si>
  <si>
    <t>duncan.crawford@newedge.com</t>
  </si>
  <si>
    <t>Duncan Crawford</t>
  </si>
  <si>
    <t>25.02.2011</t>
  </si>
  <si>
    <t>06.03.2011</t>
  </si>
  <si>
    <t>james.skeggs@newedge.com</t>
  </si>
  <si>
    <t>James Skeggs</t>
  </si>
  <si>
    <t>j.anayi@wintoncapital.com</t>
  </si>
  <si>
    <t>Jonathan Anayi</t>
  </si>
  <si>
    <t>12.12.2010</t>
  </si>
  <si>
    <t>27.01.2011</t>
  </si>
  <si>
    <t>ir@comaccapital.com</t>
  </si>
  <si>
    <t>23.02.2011</t>
  </si>
  <si>
    <t>Malcolm Butler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</si>
</sst>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_);[Red]\(#,##0.000\)"/>
    <numFmt numFmtId="165" formatCode="0.000"/>
    <numFmt numFmtId="166" formatCode="&quot;$&quot;#,##0.000_);[Red]\(&quot;$&quot;#,##0.000\)"/>
    <numFmt numFmtId="167" formatCode="[$INR]\ #,##0.00_);[Red]\([$INR]\ #,##0.00\)"/>
    <numFmt numFmtId="168" formatCode="0.0%"/>
    <numFmt numFmtId="169" formatCode="[$INR]\ #,##0.00;[Red][$INR]\ #,##0.00"/>
    <numFmt numFmtId="170" formatCode="&quot;$&quot;#,##0.0_);[Red]\(&quot;$&quot;#,##0.0\)"/>
    <numFmt numFmtId="171" formatCode="&quot;$&quot;#,##0.00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0"/>
      <color indexed="12"/>
      <name val="Verdana"/>
      <family val="2"/>
    </font>
    <font>
      <b/>
      <sz val="10"/>
      <color indexed="10"/>
      <name val="Verdana"/>
      <family val="2"/>
    </font>
    <font>
      <sz val="10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wrapText="1"/>
    </xf>
    <xf numFmtId="2" fontId="8" fillId="0" borderId="0" xfId="0" applyNumberFormat="1" applyFont="1" applyAlignment="1">
      <alignment horizontal="left"/>
    </xf>
    <xf numFmtId="165" fontId="7" fillId="0" borderId="0" xfId="53" applyNumberFormat="1" applyFont="1" applyFill="1" applyAlignment="1" applyProtection="1">
      <alignment/>
      <protection/>
    </xf>
    <xf numFmtId="0" fontId="7" fillId="33" borderId="0" xfId="0" applyFont="1" applyFill="1" applyAlignment="1">
      <alignment/>
    </xf>
    <xf numFmtId="0" fontId="7" fillId="33" borderId="0" xfId="0" applyFont="1" applyFill="1" applyAlignment="1">
      <alignment/>
    </xf>
    <xf numFmtId="2" fontId="7" fillId="33" borderId="0" xfId="0" applyNumberFormat="1" applyFont="1" applyFill="1" applyAlignment="1">
      <alignment horizontal="left"/>
    </xf>
    <xf numFmtId="167" fontId="7" fillId="33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6" fontId="7" fillId="0" borderId="0" xfId="0" applyNumberFormat="1" applyFont="1" applyAlignment="1">
      <alignment/>
    </xf>
    <xf numFmtId="167" fontId="7" fillId="0" borderId="0" xfId="0" applyNumberFormat="1" applyFont="1" applyAlignment="1">
      <alignment/>
    </xf>
    <xf numFmtId="167" fontId="7" fillId="34" borderId="0" xfId="0" applyNumberFormat="1" applyFont="1" applyFill="1" applyAlignment="1">
      <alignment/>
    </xf>
    <xf numFmtId="0" fontId="7" fillId="35" borderId="0" xfId="0" applyFont="1" applyFill="1" applyAlignment="1">
      <alignment/>
    </xf>
    <xf numFmtId="0" fontId="7" fillId="35" borderId="0" xfId="0" applyFont="1" applyFill="1" applyAlignment="1">
      <alignment horizontal="left"/>
    </xf>
    <xf numFmtId="0" fontId="7" fillId="35" borderId="0" xfId="0" applyFont="1" applyFill="1" applyAlignment="1">
      <alignment/>
    </xf>
    <xf numFmtId="0" fontId="6" fillId="36" borderId="0" xfId="0" applyFont="1" applyFill="1" applyAlignment="1">
      <alignment/>
    </xf>
    <xf numFmtId="9" fontId="6" fillId="36" borderId="0" xfId="59" applyFont="1" applyFill="1" applyAlignment="1">
      <alignment/>
    </xf>
    <xf numFmtId="9" fontId="6" fillId="36" borderId="0" xfId="0" applyNumberFormat="1" applyFont="1" applyFill="1" applyAlignment="1">
      <alignment/>
    </xf>
    <xf numFmtId="6" fontId="6" fillId="36" borderId="0" xfId="0" applyNumberFormat="1" applyFont="1" applyFill="1" applyAlignment="1">
      <alignment/>
    </xf>
    <xf numFmtId="8" fontId="6" fillId="36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6" fontId="7" fillId="37" borderId="0" xfId="0" applyNumberFormat="1" applyFont="1" applyFill="1" applyAlignment="1">
      <alignment wrapText="1"/>
    </xf>
    <xf numFmtId="0" fontId="6" fillId="37" borderId="0" xfId="0" applyFont="1" applyFill="1" applyAlignment="1">
      <alignment/>
    </xf>
    <xf numFmtId="0" fontId="7" fillId="37" borderId="0" xfId="0" applyFont="1" applyFill="1" applyAlignment="1">
      <alignment/>
    </xf>
    <xf numFmtId="6" fontId="7" fillId="37" borderId="0" xfId="0" applyNumberFormat="1" applyFont="1" applyFill="1" applyAlignment="1">
      <alignment/>
    </xf>
    <xf numFmtId="9" fontId="6" fillId="37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164" fontId="7" fillId="37" borderId="0" xfId="0" applyNumberFormat="1" applyFont="1" applyFill="1" applyAlignment="1">
      <alignment horizontal="left"/>
    </xf>
    <xf numFmtId="165" fontId="7" fillId="33" borderId="0" xfId="53" applyNumberFormat="1" applyFont="1" applyFill="1" applyAlignment="1" applyProtection="1">
      <alignment/>
      <protection/>
    </xf>
    <xf numFmtId="168" fontId="6" fillId="36" borderId="0" xfId="0" applyNumberFormat="1" applyFont="1" applyFill="1" applyAlignment="1">
      <alignment/>
    </xf>
    <xf numFmtId="10" fontId="6" fillId="36" borderId="0" xfId="0" applyNumberFormat="1" applyFont="1" applyFill="1" applyAlignment="1">
      <alignment/>
    </xf>
    <xf numFmtId="2" fontId="6" fillId="36" borderId="0" xfId="0" applyNumberFormat="1" applyFont="1" applyFill="1" applyAlignment="1">
      <alignment/>
    </xf>
    <xf numFmtId="169" fontId="7" fillId="33" borderId="0" xfId="0" applyNumberFormat="1" applyFont="1" applyFill="1" applyAlignment="1">
      <alignment/>
    </xf>
    <xf numFmtId="0" fontId="6" fillId="36" borderId="0" xfId="53" applyFont="1" applyFill="1" applyAlignment="1" applyProtection="1">
      <alignment/>
      <protection/>
    </xf>
    <xf numFmtId="0" fontId="9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.anayi@wintoncapital.com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53"/>
  <sheetViews>
    <sheetView tabSelected="1" zoomScalePageLayoutView="0" workbookViewId="0" topLeftCell="A1">
      <selection activeCell="K18" sqref="K18"/>
    </sheetView>
  </sheetViews>
  <sheetFormatPr defaultColWidth="9.140625" defaultRowHeight="12.75"/>
  <cols>
    <col min="1" max="1" width="9.140625" style="1" customWidth="1"/>
    <col min="2" max="2" width="16.57421875" style="1" customWidth="1"/>
    <col min="3" max="3" width="25.57421875" style="1" customWidth="1"/>
    <col min="4" max="4" width="12.7109375" style="1" customWidth="1"/>
    <col min="5" max="5" width="19.00390625" style="1" customWidth="1"/>
    <col min="6" max="6" width="13.421875" style="1" customWidth="1"/>
    <col min="7" max="7" width="16.7109375" style="1" customWidth="1"/>
    <col min="8" max="8" width="15.7109375" style="1" customWidth="1"/>
    <col min="9" max="16384" width="9.140625" style="1" customWidth="1"/>
  </cols>
  <sheetData>
    <row r="1" ht="12.75"/>
    <row r="2" spans="2:4" ht="14.25" customHeight="1">
      <c r="B2" s="2" t="s">
        <v>16</v>
      </c>
      <c r="C2" s="3"/>
      <c r="D2" s="4">
        <v>45.07</v>
      </c>
    </row>
    <row r="3" spans="1:8" s="9" customFormat="1" ht="12.75">
      <c r="A3" s="5"/>
      <c r="B3" s="6" t="s">
        <v>12</v>
      </c>
      <c r="C3" s="7"/>
      <c r="D3" s="5"/>
      <c r="E3" s="8">
        <f>H23+H41+H53</f>
        <v>5321.257155</v>
      </c>
      <c r="F3" s="5"/>
      <c r="G3" s="5"/>
      <c r="H3" s="5"/>
    </row>
    <row r="4" spans="2:5" s="10" customFormat="1" ht="12.75">
      <c r="B4" s="10" t="s">
        <v>13</v>
      </c>
      <c r="C4" s="11">
        <v>0</v>
      </c>
      <c r="D4" s="12">
        <f>C4*10</f>
        <v>0</v>
      </c>
      <c r="E4" s="12">
        <f>D4*D2</f>
        <v>0</v>
      </c>
    </row>
    <row r="5" spans="2:5" s="10" customFormat="1" ht="12.75">
      <c r="B5" s="10" t="s">
        <v>14</v>
      </c>
      <c r="C5" s="11"/>
      <c r="E5" s="13">
        <f>E3-E4</f>
        <v>5321.257155</v>
      </c>
    </row>
    <row r="6" spans="2:5" s="10" customFormat="1" ht="12.75">
      <c r="B6" s="10" t="s">
        <v>15</v>
      </c>
      <c r="C6" s="3"/>
      <c r="E6" s="14">
        <f>E5-E5*10%</f>
        <v>4789.1314395</v>
      </c>
    </row>
    <row r="7" s="10" customFormat="1" ht="12.75"/>
    <row r="8" spans="2:3" s="10" customFormat="1" ht="12.75">
      <c r="B8" s="2"/>
      <c r="C8" s="3"/>
    </row>
    <row r="9" spans="2:8" ht="12.75">
      <c r="B9" s="37" t="s">
        <v>9</v>
      </c>
      <c r="C9" s="37"/>
      <c r="D9" s="37"/>
      <c r="E9" s="37"/>
      <c r="F9" s="37"/>
      <c r="G9" s="37"/>
      <c r="H9" s="37"/>
    </row>
    <row r="10" spans="1:8" s="9" customFormat="1" ht="12.75">
      <c r="A10" s="9" t="s">
        <v>7</v>
      </c>
      <c r="B10" s="15" t="s">
        <v>1</v>
      </c>
      <c r="C10" s="15" t="s">
        <v>3</v>
      </c>
      <c r="D10" s="15" t="s">
        <v>4</v>
      </c>
      <c r="E10" s="16" t="s">
        <v>2</v>
      </c>
      <c r="F10" s="17" t="s">
        <v>0</v>
      </c>
      <c r="G10" s="15" t="s">
        <v>5</v>
      </c>
      <c r="H10" s="15" t="s">
        <v>6</v>
      </c>
    </row>
    <row r="11" ht="12.75"/>
    <row r="12" spans="1:8" s="18" customFormat="1" ht="12.75">
      <c r="A12" s="18">
        <v>1</v>
      </c>
      <c r="B12" s="18" t="s">
        <v>38</v>
      </c>
      <c r="C12" s="18" t="s">
        <v>37</v>
      </c>
      <c r="D12" s="18" t="s">
        <v>39</v>
      </c>
      <c r="E12" s="18" t="s">
        <v>40</v>
      </c>
      <c r="F12" s="22">
        <v>271.2</v>
      </c>
      <c r="G12" s="20">
        <v>0.03</v>
      </c>
      <c r="H12" s="21">
        <f>F12*G12</f>
        <v>8.136</v>
      </c>
    </row>
    <row r="13" spans="1:8" s="18" customFormat="1" ht="12.75">
      <c r="A13" s="18">
        <v>2</v>
      </c>
      <c r="B13" s="18" t="s">
        <v>46</v>
      </c>
      <c r="C13" s="18" t="s">
        <v>45</v>
      </c>
      <c r="D13" s="18" t="s">
        <v>47</v>
      </c>
      <c r="E13" s="18" t="s">
        <v>44</v>
      </c>
      <c r="F13" s="22">
        <v>271.2</v>
      </c>
      <c r="G13" s="20">
        <v>0.03</v>
      </c>
      <c r="H13" s="22">
        <f>F13*G13</f>
        <v>8.136</v>
      </c>
    </row>
    <row r="14" spans="1:8" s="18" customFormat="1" ht="12.75">
      <c r="A14" s="18">
        <v>3</v>
      </c>
      <c r="B14" s="18" t="s">
        <v>49</v>
      </c>
      <c r="C14" s="18" t="s">
        <v>48</v>
      </c>
      <c r="D14" s="18" t="s">
        <v>50</v>
      </c>
      <c r="E14" s="18" t="s">
        <v>51</v>
      </c>
      <c r="F14" s="22">
        <v>838</v>
      </c>
      <c r="G14" s="20">
        <v>0.03</v>
      </c>
      <c r="H14" s="22">
        <f>F14*G14</f>
        <v>25.14</v>
      </c>
    </row>
    <row r="15" spans="1:8" s="18" customFormat="1" ht="12.75">
      <c r="A15" s="18">
        <v>4</v>
      </c>
      <c r="B15" s="18" t="s">
        <v>60</v>
      </c>
      <c r="C15" s="36" t="s">
        <v>58</v>
      </c>
      <c r="D15" s="18" t="s">
        <v>59</v>
      </c>
      <c r="E15" s="18" t="s">
        <v>57</v>
      </c>
      <c r="F15" s="22">
        <v>237.3</v>
      </c>
      <c r="G15" s="20">
        <v>0.03</v>
      </c>
      <c r="H15" s="22">
        <f>F15*G15</f>
        <v>7.119</v>
      </c>
    </row>
    <row r="16" spans="1:8" s="18" customFormat="1" ht="12.75">
      <c r="A16" s="18">
        <v>5</v>
      </c>
      <c r="B16" s="18" t="s">
        <v>63</v>
      </c>
      <c r="C16" s="36" t="s">
        <v>61</v>
      </c>
      <c r="D16" s="18" t="s">
        <v>62</v>
      </c>
      <c r="E16" s="18" t="s">
        <v>64</v>
      </c>
      <c r="F16" s="22">
        <v>159.2</v>
      </c>
      <c r="G16" s="20">
        <v>0.03</v>
      </c>
      <c r="H16" s="22">
        <f>F16*G16</f>
        <v>4.776</v>
      </c>
    </row>
    <row r="17" spans="1:8" s="18" customFormat="1" ht="12.75">
      <c r="A17" s="18">
        <v>6</v>
      </c>
      <c r="B17" s="18" t="s">
        <v>66</v>
      </c>
      <c r="C17" s="36" t="s">
        <v>65</v>
      </c>
      <c r="D17" s="18" t="s">
        <v>67</v>
      </c>
      <c r="E17" s="18" t="s">
        <v>54</v>
      </c>
      <c r="F17" s="22">
        <v>271.2</v>
      </c>
      <c r="G17" s="20">
        <v>0.03</v>
      </c>
      <c r="H17" s="22">
        <f>F17*G17</f>
        <v>8.136</v>
      </c>
    </row>
    <row r="18" spans="1:8" s="18" customFormat="1" ht="12.75">
      <c r="A18" s="18">
        <v>7</v>
      </c>
      <c r="B18" s="18" t="s">
        <v>69</v>
      </c>
      <c r="C18" s="36" t="s">
        <v>68</v>
      </c>
      <c r="D18" s="18" t="s">
        <v>70</v>
      </c>
      <c r="E18" s="18" t="s">
        <v>71</v>
      </c>
      <c r="F18" s="22">
        <v>419</v>
      </c>
      <c r="G18" s="20">
        <v>0.03</v>
      </c>
      <c r="H18" s="22">
        <f>F18*G18</f>
        <v>12.57</v>
      </c>
    </row>
    <row r="19" spans="1:8" s="18" customFormat="1" ht="12.75">
      <c r="A19" s="18">
        <v>8</v>
      </c>
      <c r="B19" s="18" t="s">
        <v>89</v>
      </c>
      <c r="C19" s="36" t="s">
        <v>88</v>
      </c>
      <c r="D19" s="18" t="s">
        <v>90</v>
      </c>
      <c r="E19" s="18" t="s">
        <v>91</v>
      </c>
      <c r="F19" s="22">
        <v>183.2</v>
      </c>
      <c r="G19" s="20">
        <v>0.03</v>
      </c>
      <c r="H19" s="22">
        <f>F19*G19</f>
        <v>5.4959999999999996</v>
      </c>
    </row>
    <row r="20" spans="3:8" s="18" customFormat="1" ht="12.75">
      <c r="C20" s="36"/>
      <c r="F20" s="22"/>
      <c r="G20" s="20"/>
      <c r="H20" s="22"/>
    </row>
    <row r="21" spans="1:8" s="29" customFormat="1" ht="12.75">
      <c r="A21" s="24"/>
      <c r="B21" s="25"/>
      <c r="C21" s="25"/>
      <c r="D21" s="25"/>
      <c r="E21" s="26" t="s">
        <v>8</v>
      </c>
      <c r="F21" s="27">
        <f>SUM(F12:F19)</f>
        <v>2650.2999999999997</v>
      </c>
      <c r="G21" s="28"/>
      <c r="H21" s="25"/>
    </row>
    <row r="22" spans="1:8" s="29" customFormat="1" ht="12.75">
      <c r="A22" s="25"/>
      <c r="B22" s="25"/>
      <c r="C22" s="30"/>
      <c r="D22" s="25"/>
      <c r="E22" s="26" t="s">
        <v>17</v>
      </c>
      <c r="F22" s="25"/>
      <c r="G22" s="25"/>
      <c r="H22" s="27">
        <f>SUM(H12:H19)</f>
        <v>79.509</v>
      </c>
    </row>
    <row r="23" spans="1:8" s="9" customFormat="1" ht="12.75">
      <c r="A23" s="5"/>
      <c r="B23" s="5" t="s">
        <v>19</v>
      </c>
      <c r="C23" s="5"/>
      <c r="D23" s="31"/>
      <c r="E23" s="5"/>
      <c r="F23" s="5"/>
      <c r="G23" s="5"/>
      <c r="H23" s="8">
        <f>H22*D2</f>
        <v>3583.4706300000003</v>
      </c>
    </row>
    <row r="24" ht="12.75"/>
    <row r="25" spans="2:8" ht="12.75">
      <c r="B25" s="37" t="s">
        <v>10</v>
      </c>
      <c r="C25" s="37"/>
      <c r="D25" s="37"/>
      <c r="E25" s="37"/>
      <c r="F25" s="37"/>
      <c r="G25" s="37"/>
      <c r="H25" s="37"/>
    </row>
    <row r="26" spans="1:8" s="9" customFormat="1" ht="12.75">
      <c r="A26" s="9" t="s">
        <v>7</v>
      </c>
      <c r="B26" s="15" t="s">
        <v>1</v>
      </c>
      <c r="C26" s="15" t="s">
        <v>3</v>
      </c>
      <c r="D26" s="15" t="s">
        <v>4</v>
      </c>
      <c r="E26" s="16" t="s">
        <v>2</v>
      </c>
      <c r="F26" s="17" t="s">
        <v>0</v>
      </c>
      <c r="G26" s="15" t="s">
        <v>5</v>
      </c>
      <c r="H26" s="15" t="s">
        <v>6</v>
      </c>
    </row>
    <row r="27" ht="12.75"/>
    <row r="28" spans="1:8" s="18" customFormat="1" ht="12.75">
      <c r="A28" s="18">
        <v>1</v>
      </c>
      <c r="B28" s="18" t="s">
        <v>24</v>
      </c>
      <c r="C28" s="18" t="s">
        <v>23</v>
      </c>
      <c r="D28" s="18" t="s">
        <v>25</v>
      </c>
      <c r="E28" s="18" t="s">
        <v>22</v>
      </c>
      <c r="F28" s="21">
        <v>199</v>
      </c>
      <c r="G28" s="32">
        <v>0.01</v>
      </c>
      <c r="H28" s="21">
        <f aca="true" t="shared" si="0" ref="H28:H33">F28*G28</f>
        <v>1.99</v>
      </c>
    </row>
    <row r="29" spans="1:8" s="18" customFormat="1" ht="12.75">
      <c r="A29" s="18">
        <v>2</v>
      </c>
      <c r="B29" s="18" t="s">
        <v>27</v>
      </c>
      <c r="C29" s="18" t="s">
        <v>26</v>
      </c>
      <c r="D29" s="18" t="s">
        <v>21</v>
      </c>
      <c r="E29" s="18" t="s">
        <v>22</v>
      </c>
      <c r="F29" s="21">
        <v>379</v>
      </c>
      <c r="G29" s="32">
        <v>0.01</v>
      </c>
      <c r="H29" s="22">
        <f t="shared" si="0"/>
        <v>3.79</v>
      </c>
    </row>
    <row r="30" spans="1:8" s="18" customFormat="1" ht="12.75">
      <c r="A30" s="18">
        <v>3</v>
      </c>
      <c r="B30" s="18" t="s">
        <v>31</v>
      </c>
      <c r="C30" s="18" t="s">
        <v>28</v>
      </c>
      <c r="D30" s="18" t="s">
        <v>29</v>
      </c>
      <c r="E30" s="18" t="s">
        <v>30</v>
      </c>
      <c r="F30" s="22">
        <v>339</v>
      </c>
      <c r="G30" s="32">
        <v>0.01</v>
      </c>
      <c r="H30" s="22">
        <f t="shared" si="0"/>
        <v>3.39</v>
      </c>
    </row>
    <row r="31" spans="1:8" s="18" customFormat="1" ht="12.75">
      <c r="A31" s="18">
        <v>4</v>
      </c>
      <c r="B31" s="18" t="s">
        <v>35</v>
      </c>
      <c r="C31" s="18" t="s">
        <v>34</v>
      </c>
      <c r="D31" s="18" t="s">
        <v>30</v>
      </c>
      <c r="E31" s="18" t="s">
        <v>36</v>
      </c>
      <c r="F31" s="21">
        <v>229</v>
      </c>
      <c r="G31" s="32">
        <v>0.01</v>
      </c>
      <c r="H31" s="22">
        <f t="shared" si="0"/>
        <v>2.29</v>
      </c>
    </row>
    <row r="32" spans="1:8" s="18" customFormat="1" ht="12.75">
      <c r="A32" s="18">
        <v>5</v>
      </c>
      <c r="B32" s="18" t="s">
        <v>42</v>
      </c>
      <c r="C32" s="18" t="s">
        <v>41</v>
      </c>
      <c r="D32" s="18" t="s">
        <v>43</v>
      </c>
      <c r="E32" s="18" t="s">
        <v>44</v>
      </c>
      <c r="F32" s="21">
        <v>229</v>
      </c>
      <c r="G32" s="32">
        <v>0.01</v>
      </c>
      <c r="H32" s="22">
        <f t="shared" si="0"/>
        <v>2.29</v>
      </c>
    </row>
    <row r="33" spans="1:8" s="18" customFormat="1" ht="12.75">
      <c r="A33" s="18">
        <v>6</v>
      </c>
      <c r="B33" s="18" t="s">
        <v>53</v>
      </c>
      <c r="C33" s="18" t="s">
        <v>52</v>
      </c>
      <c r="D33" s="18" t="s">
        <v>54</v>
      </c>
      <c r="E33" s="18" t="s">
        <v>25</v>
      </c>
      <c r="F33" s="21">
        <v>339</v>
      </c>
      <c r="G33" s="32">
        <v>0.01</v>
      </c>
      <c r="H33" s="22">
        <f t="shared" si="0"/>
        <v>3.39</v>
      </c>
    </row>
    <row r="34" spans="1:8" s="18" customFormat="1" ht="12.75">
      <c r="A34" s="18">
        <v>7</v>
      </c>
      <c r="B34" s="18" t="s">
        <v>56</v>
      </c>
      <c r="C34" s="18" t="s">
        <v>55</v>
      </c>
      <c r="D34" s="18" t="s">
        <v>25</v>
      </c>
      <c r="E34" s="18" t="s">
        <v>57</v>
      </c>
      <c r="F34" s="21">
        <v>499</v>
      </c>
      <c r="G34" s="32">
        <v>0.01</v>
      </c>
      <c r="H34" s="22">
        <f>F34*G34</f>
        <v>4.99</v>
      </c>
    </row>
    <row r="35" spans="1:8" s="18" customFormat="1" ht="12.75">
      <c r="A35" s="18">
        <v>8</v>
      </c>
      <c r="B35" s="18" t="s">
        <v>75</v>
      </c>
      <c r="C35" s="18" t="s">
        <v>72</v>
      </c>
      <c r="D35" s="18" t="s">
        <v>73</v>
      </c>
      <c r="E35" s="18" t="s">
        <v>74</v>
      </c>
      <c r="F35" s="21">
        <v>379</v>
      </c>
      <c r="G35" s="32">
        <v>0.01</v>
      </c>
      <c r="H35" s="22">
        <f>F35*G35</f>
        <v>3.79</v>
      </c>
    </row>
    <row r="36" spans="1:8" s="18" customFormat="1" ht="12.75">
      <c r="A36" s="18">
        <v>9</v>
      </c>
      <c r="B36" s="18" t="s">
        <v>80</v>
      </c>
      <c r="C36" s="18" t="s">
        <v>79</v>
      </c>
      <c r="D36" s="18" t="s">
        <v>81</v>
      </c>
      <c r="E36" s="18" t="s">
        <v>29</v>
      </c>
      <c r="F36" s="21">
        <v>339</v>
      </c>
      <c r="G36" s="32">
        <v>0.01</v>
      </c>
      <c r="H36" s="22">
        <f>F47*G36</f>
        <v>2.7119999999999997</v>
      </c>
    </row>
    <row r="37" spans="1:8" s="18" customFormat="1" ht="12.75">
      <c r="A37" s="18">
        <v>10</v>
      </c>
      <c r="B37" s="18" t="s">
        <v>94</v>
      </c>
      <c r="C37" s="18" t="s">
        <v>92</v>
      </c>
      <c r="D37" s="18" t="s">
        <v>84</v>
      </c>
      <c r="E37" s="18" t="s">
        <v>93</v>
      </c>
      <c r="F37" s="21">
        <v>229</v>
      </c>
      <c r="G37" s="32">
        <v>0.01</v>
      </c>
      <c r="H37" s="22">
        <f>F37*G37</f>
        <v>2.29</v>
      </c>
    </row>
    <row r="38" spans="6:8" s="18" customFormat="1" ht="12.75">
      <c r="F38" s="21"/>
      <c r="G38" s="32"/>
      <c r="H38" s="22"/>
    </row>
    <row r="39" spans="1:8" s="29" customFormat="1" ht="12.75">
      <c r="A39" s="24"/>
      <c r="B39" s="25"/>
      <c r="C39" s="25"/>
      <c r="D39" s="25"/>
      <c r="E39" s="26" t="s">
        <v>8</v>
      </c>
      <c r="F39" s="27">
        <f>SUM(F28:F38)</f>
        <v>3160</v>
      </c>
      <c r="G39" s="28"/>
      <c r="H39" s="25"/>
    </row>
    <row r="40" spans="1:8" s="29" customFormat="1" ht="12.75">
      <c r="A40" s="25"/>
      <c r="B40" s="25"/>
      <c r="C40" s="30"/>
      <c r="D40" s="25"/>
      <c r="E40" s="26" t="s">
        <v>18</v>
      </c>
      <c r="F40" s="25"/>
      <c r="G40" s="25"/>
      <c r="H40" s="27">
        <f>SUM(H28:H38)</f>
        <v>30.922</v>
      </c>
    </row>
    <row r="41" spans="1:8" s="9" customFormat="1" ht="12.75">
      <c r="A41" s="5"/>
      <c r="B41" s="5" t="s">
        <v>20</v>
      </c>
      <c r="C41" s="5"/>
      <c r="D41" s="31"/>
      <c r="E41" s="5"/>
      <c r="F41" s="5"/>
      <c r="G41" s="5"/>
      <c r="H41" s="8">
        <f>H40*D2</f>
        <v>1393.65454</v>
      </c>
    </row>
    <row r="42" ht="12.75"/>
    <row r="43" spans="2:8" ht="12.75">
      <c r="B43" s="37" t="s">
        <v>11</v>
      </c>
      <c r="C43" s="37"/>
      <c r="D43" s="37"/>
      <c r="E43" s="37"/>
      <c r="F43" s="37"/>
      <c r="G43" s="37"/>
      <c r="H43" s="37"/>
    </row>
    <row r="44" spans="1:8" s="9" customFormat="1" ht="12.75">
      <c r="A44" s="9" t="s">
        <v>7</v>
      </c>
      <c r="B44" s="15" t="s">
        <v>1</v>
      </c>
      <c r="C44" s="15" t="s">
        <v>3</v>
      </c>
      <c r="D44" s="15" t="s">
        <v>4</v>
      </c>
      <c r="E44" s="16" t="s">
        <v>2</v>
      </c>
      <c r="F44" s="17" t="s">
        <v>0</v>
      </c>
      <c r="G44" s="15" t="s">
        <v>5</v>
      </c>
      <c r="H44" s="15" t="s">
        <v>6</v>
      </c>
    </row>
    <row r="45" ht="12.75"/>
    <row r="46" spans="1:8" s="18" customFormat="1" ht="12.75">
      <c r="A46" s="18">
        <v>1</v>
      </c>
      <c r="B46" s="18" t="s">
        <v>33</v>
      </c>
      <c r="C46" s="18" t="s">
        <v>32</v>
      </c>
      <c r="D46" s="18" t="s">
        <v>30</v>
      </c>
      <c r="E46" s="18" t="s">
        <v>30</v>
      </c>
      <c r="F46" s="22">
        <v>171.75</v>
      </c>
      <c r="G46" s="33">
        <v>0.01</v>
      </c>
      <c r="H46" s="34">
        <f>F46*G46</f>
        <v>1.7175</v>
      </c>
    </row>
    <row r="47" spans="1:8" s="18" customFormat="1" ht="12.75">
      <c r="A47" s="18">
        <v>2</v>
      </c>
      <c r="B47" s="18" t="s">
        <v>78</v>
      </c>
      <c r="C47" s="18" t="s">
        <v>76</v>
      </c>
      <c r="D47" s="18" t="s">
        <v>77</v>
      </c>
      <c r="E47" s="18" t="s">
        <v>74</v>
      </c>
      <c r="F47" s="21">
        <v>271.2</v>
      </c>
      <c r="G47" s="33">
        <v>0.01</v>
      </c>
      <c r="H47" s="34">
        <f>F47*G47</f>
        <v>2.7119999999999997</v>
      </c>
    </row>
    <row r="48" spans="1:8" s="18" customFormat="1" ht="12.75">
      <c r="A48" s="18">
        <v>3</v>
      </c>
      <c r="B48" s="18" t="s">
        <v>83</v>
      </c>
      <c r="C48" s="18" t="s">
        <v>82</v>
      </c>
      <c r="D48" s="18" t="s">
        <v>40</v>
      </c>
      <c r="E48" s="18" t="s">
        <v>84</v>
      </c>
      <c r="F48" s="22">
        <v>160.3</v>
      </c>
      <c r="G48" s="33">
        <v>0.01</v>
      </c>
      <c r="H48" s="34">
        <f>F48*G48</f>
        <v>1.6030000000000002</v>
      </c>
    </row>
    <row r="49" spans="1:8" s="18" customFormat="1" ht="12.75">
      <c r="A49" s="18">
        <v>4</v>
      </c>
      <c r="B49" s="18" t="s">
        <v>87</v>
      </c>
      <c r="C49" s="18" t="s">
        <v>86</v>
      </c>
      <c r="D49" s="18" t="s">
        <v>85</v>
      </c>
      <c r="E49" s="18" t="s">
        <v>84</v>
      </c>
      <c r="F49" s="22">
        <v>160.3</v>
      </c>
      <c r="G49" s="33">
        <v>0.01</v>
      </c>
      <c r="H49" s="34">
        <f>F49*G49</f>
        <v>1.6030000000000002</v>
      </c>
    </row>
    <row r="50" spans="1:8" s="23" customFormat="1" ht="12.75">
      <c r="A50" s="18"/>
      <c r="B50" s="18"/>
      <c r="C50" s="18"/>
      <c r="D50" s="19"/>
      <c r="E50" s="19"/>
      <c r="F50" s="22"/>
      <c r="G50" s="33"/>
      <c r="H50" s="22"/>
    </row>
    <row r="51" spans="1:8" s="29" customFormat="1" ht="12.75">
      <c r="A51" s="24"/>
      <c r="B51" s="25"/>
      <c r="C51" s="25"/>
      <c r="D51" s="25"/>
      <c r="E51" s="26" t="s">
        <v>8</v>
      </c>
      <c r="F51" s="27">
        <f>SUM(F46:F49)</f>
        <v>763.55</v>
      </c>
      <c r="G51" s="28"/>
      <c r="H51" s="25"/>
    </row>
    <row r="52" spans="1:8" s="29" customFormat="1" ht="12.75">
      <c r="A52" s="25"/>
      <c r="B52" s="25"/>
      <c r="C52" s="30"/>
      <c r="D52" s="25"/>
      <c r="E52" s="26" t="s">
        <v>18</v>
      </c>
      <c r="F52" s="25"/>
      <c r="G52" s="25"/>
      <c r="H52" s="27">
        <f>SUM(H46:H51)</f>
        <v>7.6355</v>
      </c>
    </row>
    <row r="53" spans="1:8" s="9" customFormat="1" ht="12.75">
      <c r="A53" s="5"/>
      <c r="B53" s="5" t="s">
        <v>20</v>
      </c>
      <c r="C53" s="5"/>
      <c r="D53" s="31"/>
      <c r="E53" s="5"/>
      <c r="F53" s="5"/>
      <c r="G53" s="5"/>
      <c r="H53" s="35">
        <f>H52*D2</f>
        <v>344.13198500000004</v>
      </c>
    </row>
    <row r="54" ht="12.75"/>
    <row r="55" ht="12.75"/>
    <row r="56" ht="12.75"/>
    <row r="57" ht="12.75"/>
  </sheetData>
  <sheetProtection/>
  <mergeCells count="3">
    <mergeCell ref="B9:H9"/>
    <mergeCell ref="B25:H25"/>
    <mergeCell ref="B43:H43"/>
  </mergeCells>
  <hyperlinks>
    <hyperlink ref="C19" r:id="rId1" display="j.anayi@wintoncapital.com"/>
  </hyperlinks>
  <printOptions/>
  <pageMargins left="0.75" right="0.75" top="1" bottom="1" header="0.5" footer="0.5"/>
  <pageSetup horizontalDpi="600" verticalDpi="600" orientation="portrait"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nisham</dc:creator>
  <cp:keywords/>
  <dc:description/>
  <cp:lastModifiedBy>bhumikaj</cp:lastModifiedBy>
  <dcterms:created xsi:type="dcterms:W3CDTF">2009-08-25T06:42:15Z</dcterms:created>
  <dcterms:modified xsi:type="dcterms:W3CDTF">2011-03-07T10:18:22Z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